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robotica\"/>
    </mc:Choice>
  </mc:AlternateContent>
  <bookViews>
    <workbookView xWindow="360" yWindow="120" windowWidth="19920" windowHeight="8016"/>
  </bookViews>
  <sheets>
    <sheet name="cinematica" sheetId="1" r:id="rId1"/>
    <sheet name="dimensioni" sheetId="2" r:id="rId2"/>
    <sheet name="definizioni" sheetId="3" r:id="rId3"/>
    <sheet name="MJ" sheetId="4" r:id="rId4"/>
    <sheet name="MP" sheetId="5" r:id="rId5"/>
  </sheets>
  <calcPr calcId="162913"/>
</workbook>
</file>

<file path=xl/calcChain.xml><?xml version="1.0" encoding="utf-8"?>
<calcChain xmlns="http://schemas.openxmlformats.org/spreadsheetml/2006/main">
  <c r="C16" i="1" l="1"/>
  <c r="C23" i="1" s="1"/>
  <c r="R10" i="1"/>
  <c r="R18" i="1" s="1"/>
  <c r="R17" i="1" s="1"/>
  <c r="R16" i="1"/>
  <c r="S15" i="1"/>
  <c r="S16" i="1" s="1"/>
  <c r="D21" i="1"/>
  <c r="C15" i="1"/>
  <c r="C17" i="1" s="1"/>
  <c r="D23" i="1" s="1"/>
  <c r="S18" i="1" l="1"/>
  <c r="S17" i="1" s="1"/>
  <c r="F15" i="1"/>
  <c r="F16" i="1" l="1"/>
  <c r="F17" i="1" l="1"/>
  <c r="C22" i="1"/>
  <c r="D22" i="1"/>
  <c r="C24" i="1"/>
  <c r="D24" i="1"/>
</calcChain>
</file>

<file path=xl/sharedStrings.xml><?xml version="1.0" encoding="utf-8"?>
<sst xmlns="http://schemas.openxmlformats.org/spreadsheetml/2006/main" count="83" uniqueCount="49">
  <si>
    <t>BASE</t>
  </si>
  <si>
    <t>L1</t>
  </si>
  <si>
    <t>L2</t>
  </si>
  <si>
    <t>L3</t>
  </si>
  <si>
    <t>G</t>
  </si>
  <si>
    <t>Y</t>
  </si>
  <si>
    <t>B</t>
  </si>
  <si>
    <t>P</t>
  </si>
  <si>
    <t>cm</t>
  </si>
  <si>
    <t>°</t>
  </si>
  <si>
    <t>yp</t>
  </si>
  <si>
    <t>Piano verticale x - y  (vista di lato); la z individua la posizione sul piano orizzontale</t>
  </si>
  <si>
    <t>y</t>
  </si>
  <si>
    <t>MP  x, y, z, P, R</t>
  </si>
  <si>
    <t>MOVE POSITION</t>
  </si>
  <si>
    <t>MJ  B, S, E, P, R</t>
  </si>
  <si>
    <t>zp</t>
  </si>
  <si>
    <t>Z</t>
  </si>
  <si>
    <t>MOVE JOINT</t>
  </si>
  <si>
    <t>CINEMATICA ROBOT ANTROPOMORFO</t>
  </si>
  <si>
    <t>INVERSA</t>
  </si>
  <si>
    <t>Quote relative al giunto 0</t>
  </si>
  <si>
    <t>DIRETTA</t>
  </si>
  <si>
    <t>zp rel. =</t>
  </si>
  <si>
    <t>y2 =</t>
  </si>
  <si>
    <t>z2 =</t>
  </si>
  <si>
    <t>a =</t>
  </si>
  <si>
    <t>b =</t>
  </si>
  <si>
    <t>g =</t>
  </si>
  <si>
    <t>y=</t>
  </si>
  <si>
    <t>Sono note le lunghezze dei link,</t>
  </si>
  <si>
    <t xml:space="preserve"> la posizione finale P</t>
  </si>
  <si>
    <t>waist (vita)</t>
  </si>
  <si>
    <t>shoulder (spalla)</t>
  </si>
  <si>
    <t>elbow (gomito)</t>
  </si>
  <si>
    <t>Giunti</t>
  </si>
  <si>
    <t>wrist (polso)</t>
  </si>
  <si>
    <t>flange (flangia)</t>
  </si>
  <si>
    <t>0 waist (vita)</t>
  </si>
  <si>
    <t>1 shoulder (spalla)</t>
  </si>
  <si>
    <t>2 elbow (gomito)</t>
  </si>
  <si>
    <t>P wrist (polso)</t>
  </si>
  <si>
    <t>ESEMPIO ANGOLI</t>
  </si>
  <si>
    <t>yp =</t>
  </si>
  <si>
    <t>zp =</t>
  </si>
  <si>
    <t>y =</t>
  </si>
  <si>
    <t>Noti gli angoli dei giunti si ricava</t>
  </si>
  <si>
    <r>
      <t>la posizione  P(y,z) e angolo</t>
    </r>
    <r>
      <rPr>
        <sz val="11"/>
        <color theme="1"/>
        <rFont val="Symbol"/>
        <family val="1"/>
        <charset val="2"/>
      </rPr>
      <t xml:space="preserve"> y</t>
    </r>
  </si>
  <si>
    <r>
      <t xml:space="preserve">Si ricavano gli angoli </t>
    </r>
    <r>
      <rPr>
        <sz val="11"/>
        <color theme="1"/>
        <rFont val="Symbol"/>
        <family val="1"/>
        <charset val="2"/>
      </rPr>
      <t xml:space="preserve"> b,  a,  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</si>
</sst>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2" borderId="0" xfId="0" applyFont="1" applyFill="1" applyBorder="1"/>
    <xf numFmtId="164" fontId="0" fillId="2" borderId="0" xfId="0" applyNumberFormat="1" applyFill="1" applyBorder="1"/>
    <xf numFmtId="0" fontId="0" fillId="2" borderId="0" xfId="0" applyFill="1" applyBorder="1"/>
    <xf numFmtId="0" fontId="6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164" fontId="0" fillId="2" borderId="0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0" xfId="0" applyFont="1" applyFill="1"/>
    <xf numFmtId="0" fontId="7" fillId="2" borderId="1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waist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12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dPt>
            <c:idx val="1"/>
            <c:bubble3D val="0"/>
            <c:spPr>
              <a:ln w="5080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DCD1-4224-9E2B-B5FD95C79842}"/>
              </c:ext>
            </c:extLst>
          </c:dPt>
          <c:xVal>
            <c:numRef>
              <c:f>cinematica!$C$20:$D$20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cinematica!$C$21:$D$21</c:f>
              <c:numCache>
                <c:formatCode>0.0</c:formatCode>
                <c:ptCount val="2"/>
                <c:pt idx="0">
                  <c:v>0</c:v>
                </c:pt>
                <c:pt idx="1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D1-4224-9E2B-B5FD95C79842}"/>
            </c:ext>
          </c:extLst>
        </c:ser>
        <c:ser>
          <c:idx val="1"/>
          <c:order val="1"/>
          <c:tx>
            <c:v>shoulder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10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7412280701754395E-2"/>
                  <c:y val="-3.82046001689759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CD1-4224-9E2B-B5FD95C798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cinematica!$C$21:$C$22</c:f>
              <c:numCache>
                <c:formatCode>0.0</c:formatCode>
                <c:ptCount val="2"/>
                <c:pt idx="0">
                  <c:v>0</c:v>
                </c:pt>
                <c:pt idx="1">
                  <c:v>24.718523396465724</c:v>
                </c:pt>
              </c:numCache>
            </c:numRef>
          </c:xVal>
          <c:yVal>
            <c:numRef>
              <c:f>cinematica!$D$21:$D$22</c:f>
              <c:numCache>
                <c:formatCode>0.0</c:formatCode>
                <c:ptCount val="2"/>
                <c:pt idx="0">
                  <c:v>30</c:v>
                </c:pt>
                <c:pt idx="1">
                  <c:v>33.74093585862903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D1-4224-9E2B-B5FD95C79842}"/>
            </c:ext>
          </c:extLst>
        </c:ser>
        <c:ser>
          <c:idx val="2"/>
          <c:order val="2"/>
          <c:tx>
            <c:v>elbow</c:v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dPt>
            <c:idx val="0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4-DCD1-4224-9E2B-B5FD95C7984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CD1-4224-9E2B-B5FD95C798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cinematica!$C$22:$C$23</c:f>
              <c:numCache>
                <c:formatCode>0.0</c:formatCode>
                <c:ptCount val="2"/>
                <c:pt idx="0">
                  <c:v>24.718523396465724</c:v>
                </c:pt>
                <c:pt idx="1">
                  <c:v>40</c:v>
                </c:pt>
              </c:numCache>
            </c:numRef>
          </c:xVal>
          <c:yVal>
            <c:numRef>
              <c:f>cinematica!$D$22:$D$23</c:f>
              <c:numCache>
                <c:formatCode>0.0</c:formatCode>
                <c:ptCount val="2"/>
                <c:pt idx="0">
                  <c:v>33.74093585862903</c:v>
                </c:pt>
                <c:pt idx="1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D1-4224-9E2B-B5FD95C79842}"/>
            </c:ext>
          </c:extLst>
        </c:ser>
        <c:ser>
          <c:idx val="3"/>
          <c:order val="3"/>
          <c:tx>
            <c:v>wrist</c:v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7"/>
          </c:marker>
          <c:dPt>
            <c:idx val="0"/>
            <c:marker>
              <c:symbol val="circle"/>
              <c:size val="9"/>
              <c:spPr>
                <a:solidFill>
                  <a:schemeClr val="tx1">
                    <a:lumMod val="95000"/>
                    <a:lumOff val="5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CD1-4224-9E2B-B5FD95C79842}"/>
              </c:ext>
            </c:extLst>
          </c:dPt>
          <c:dPt>
            <c:idx val="1"/>
            <c:marker>
              <c:symbol val="triangle"/>
              <c:size val="12"/>
              <c:spPr>
                <a:solidFill>
                  <a:sysClr val="windowText" lastClr="000000">
                    <a:lumMod val="95000"/>
                    <a:lumOff val="5000"/>
                  </a:sys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CD1-4224-9E2B-B5FD95C7984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CD1-4224-9E2B-B5FD95C7984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CD1-4224-9E2B-B5FD95C798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cinematica!$C$23:$C$24</c:f>
              <c:numCache>
                <c:formatCode>0.0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xVal>
          <c:yVal>
            <c:numRef>
              <c:f>cinematica!$D$23:$D$24</c:f>
              <c:numCache>
                <c:formatCode>0.0</c:formatCode>
                <c:ptCount val="2"/>
                <c:pt idx="0">
                  <c:v>29</c:v>
                </c:pt>
                <c:pt idx="1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CD1-4224-9E2B-B5FD95C79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05408"/>
        <c:axId val="53531776"/>
      </c:scatterChart>
      <c:valAx>
        <c:axId val="53505408"/>
        <c:scaling>
          <c:orientation val="minMax"/>
          <c:max val="60"/>
          <c:min val="0"/>
        </c:scaling>
        <c:delete val="0"/>
        <c:axPos val="b"/>
        <c:numFmt formatCode="0.0" sourceLinked="1"/>
        <c:majorTickMark val="out"/>
        <c:minorTickMark val="none"/>
        <c:tickLblPos val="nextTo"/>
        <c:crossAx val="53531776"/>
        <c:crosses val="autoZero"/>
        <c:crossBetween val="midCat"/>
      </c:valAx>
      <c:valAx>
        <c:axId val="53531776"/>
        <c:scaling>
          <c:orientation val="minMax"/>
          <c:max val="6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3505408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9987934279596645"/>
          <c:y val="1.6373307984071904E-2"/>
          <c:w val="0.65243429686420773"/>
          <c:h val="4.9346185019239729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81914</xdr:rowOff>
    </xdr:from>
    <xdr:to>
      <xdr:col>15</xdr:col>
      <xdr:colOff>133350</xdr:colOff>
      <xdr:row>26</xdr:row>
      <xdr:rowOff>179070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247651</xdr:colOff>
      <xdr:row>24</xdr:row>
      <xdr:rowOff>165734</xdr:rowOff>
    </xdr:from>
    <xdr:to>
      <xdr:col>8</xdr:col>
      <xdr:colOff>232411</xdr:colOff>
      <xdr:row>28</xdr:row>
      <xdr:rowOff>68579</xdr:rowOff>
    </xdr:to>
    <xdr:cxnSp macro="">
      <xdr:nvCxnSpPr>
        <xdr:cNvPr id="4" name="Connettore 2 3"/>
        <xdr:cNvCxnSpPr/>
      </xdr:nvCxnSpPr>
      <xdr:spPr>
        <a:xfrm rot="10800000" flipV="1">
          <a:off x="2015491" y="4783454"/>
          <a:ext cx="960120" cy="634365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236220</xdr:colOff>
      <xdr:row>26</xdr:row>
      <xdr:rowOff>45720</xdr:rowOff>
    </xdr:from>
    <xdr:to>
      <xdr:col>5</xdr:col>
      <xdr:colOff>335280</xdr:colOff>
      <xdr:row>27</xdr:row>
      <xdr:rowOff>133350</xdr:rowOff>
    </xdr:to>
    <xdr:sp macro="" textlink="">
      <xdr:nvSpPr>
        <xdr:cNvPr id="6" name="CasellaDiTesto 5"/>
        <xdr:cNvSpPr txBox="1"/>
      </xdr:nvSpPr>
      <xdr:spPr>
        <a:xfrm>
          <a:off x="2004060" y="5029200"/>
          <a:ext cx="99060" cy="27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1">
              <a:solidFill>
                <a:schemeClr val="tx2">
                  <a:lumMod val="60000"/>
                  <a:lumOff val="40000"/>
                </a:schemeClr>
              </a:solidFill>
            </a:rPr>
            <a:t>x</a:t>
          </a:r>
        </a:p>
      </xdr:txBody>
    </xdr:sp>
    <xdr:clientData/>
  </xdr:twoCellAnchor>
  <xdr:twoCellAnchor>
    <xdr:from>
      <xdr:col>8</xdr:col>
      <xdr:colOff>228600</xdr:colOff>
      <xdr:row>3</xdr:row>
      <xdr:rowOff>22860</xdr:rowOff>
    </xdr:from>
    <xdr:to>
      <xdr:col>8</xdr:col>
      <xdr:colOff>495300</xdr:colOff>
      <xdr:row>4</xdr:row>
      <xdr:rowOff>118110</xdr:rowOff>
    </xdr:to>
    <xdr:sp macro="" textlink="">
      <xdr:nvSpPr>
        <xdr:cNvPr id="7" name="CasellaDiTesto 6"/>
        <xdr:cNvSpPr txBox="1"/>
      </xdr:nvSpPr>
      <xdr:spPr>
        <a:xfrm>
          <a:off x="2971800" y="632460"/>
          <a:ext cx="266700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1">
              <a:solidFill>
                <a:schemeClr val="tx2">
                  <a:lumMod val="60000"/>
                  <a:lumOff val="40000"/>
                </a:schemeClr>
              </a:solidFill>
            </a:rPr>
            <a:t>z</a:t>
          </a:r>
        </a:p>
      </xdr:txBody>
    </xdr:sp>
    <xdr:clientData/>
  </xdr:twoCellAnchor>
  <xdr:twoCellAnchor>
    <xdr:from>
      <xdr:col>14</xdr:col>
      <xdr:colOff>428625</xdr:colOff>
      <xdr:row>23</xdr:row>
      <xdr:rowOff>3810</xdr:rowOff>
    </xdr:from>
    <xdr:to>
      <xdr:col>15</xdr:col>
      <xdr:colOff>85725</xdr:colOff>
      <xdr:row>24</xdr:row>
      <xdr:rowOff>91440</xdr:rowOff>
    </xdr:to>
    <xdr:sp macro="" textlink="">
      <xdr:nvSpPr>
        <xdr:cNvPr id="8" name="CasellaDiTesto 7"/>
        <xdr:cNvSpPr txBox="1"/>
      </xdr:nvSpPr>
      <xdr:spPr>
        <a:xfrm>
          <a:off x="6913245" y="4408170"/>
          <a:ext cx="2667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1">
              <a:solidFill>
                <a:schemeClr val="tx2">
                  <a:lumMod val="60000"/>
                  <a:lumOff val="40000"/>
                </a:schemeClr>
              </a:solidFill>
            </a:rPr>
            <a:t>y</a:t>
          </a:r>
        </a:p>
      </xdr:txBody>
    </xdr:sp>
    <xdr:clientData/>
  </xdr:twoCellAnchor>
  <xdr:twoCellAnchor>
    <xdr:from>
      <xdr:col>0</xdr:col>
      <xdr:colOff>160020</xdr:colOff>
      <xdr:row>52</xdr:row>
      <xdr:rowOff>45720</xdr:rowOff>
    </xdr:from>
    <xdr:to>
      <xdr:col>11</xdr:col>
      <xdr:colOff>339090</xdr:colOff>
      <xdr:row>77</xdr:row>
      <xdr:rowOff>146685</xdr:rowOff>
    </xdr:to>
    <xdr:grpSp>
      <xdr:nvGrpSpPr>
        <xdr:cNvPr id="19" name="Gruppo 18"/>
        <xdr:cNvGrpSpPr/>
      </xdr:nvGrpSpPr>
      <xdr:grpSpPr>
        <a:xfrm>
          <a:off x="160020" y="9784080"/>
          <a:ext cx="4751070" cy="4688205"/>
          <a:chOff x="182880" y="6446520"/>
          <a:chExt cx="4751070" cy="4672965"/>
        </a:xfrm>
      </xdr:grpSpPr>
      <xdr:grpSp>
        <xdr:nvGrpSpPr>
          <xdr:cNvPr id="2" name="Gruppo 1"/>
          <xdr:cNvGrpSpPr/>
        </xdr:nvGrpSpPr>
        <xdr:grpSpPr>
          <a:xfrm>
            <a:off x="182880" y="6446520"/>
            <a:ext cx="4751070" cy="4672965"/>
            <a:chOff x="182880" y="6446520"/>
            <a:chExt cx="4751070" cy="4672965"/>
          </a:xfrm>
        </xdr:grpSpPr>
        <xdr:pic>
          <xdr:nvPicPr>
            <xdr:cNvPr id="1025" name="Picture 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182880" y="6446520"/>
              <a:ext cx="4751070" cy="4672965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sp macro="" textlink="">
          <xdr:nvSpPr>
            <xdr:cNvPr id="11" name="Arco 10"/>
            <xdr:cNvSpPr/>
          </xdr:nvSpPr>
          <xdr:spPr>
            <a:xfrm rot="2297410">
              <a:off x="3349868" y="9001185"/>
              <a:ext cx="376858" cy="579121"/>
            </a:xfrm>
            <a:prstGeom prst="arc">
              <a:avLst>
                <a:gd name="adj1" fmla="val 16200000"/>
                <a:gd name="adj2" fmla="val 5526116"/>
              </a:avLst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it-IT" sz="1100"/>
            </a:p>
          </xdr:txBody>
        </xdr:sp>
        <xdr:sp macro="" textlink="">
          <xdr:nvSpPr>
            <xdr:cNvPr id="12" name="Arco 11"/>
            <xdr:cNvSpPr/>
          </xdr:nvSpPr>
          <xdr:spPr>
            <a:xfrm rot="2297410">
              <a:off x="3478370" y="8693413"/>
              <a:ext cx="476890" cy="1255356"/>
            </a:xfrm>
            <a:prstGeom prst="arc">
              <a:avLst>
                <a:gd name="adj1" fmla="val 16579465"/>
                <a:gd name="adj2" fmla="val 4923802"/>
              </a:avLst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it-IT" sz="1100"/>
            </a:p>
          </xdr:txBody>
        </xdr:sp>
      </xdr:grpSp>
      <xdr:sp macro="" textlink="">
        <xdr:nvSpPr>
          <xdr:cNvPr id="9" name="Arco 8"/>
          <xdr:cNvSpPr/>
        </xdr:nvSpPr>
        <xdr:spPr>
          <a:xfrm>
            <a:off x="1788795" y="8665844"/>
            <a:ext cx="142875" cy="287655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10" name="Arco 9"/>
          <xdr:cNvSpPr/>
        </xdr:nvSpPr>
        <xdr:spPr>
          <a:xfrm>
            <a:off x="2886076" y="8473439"/>
            <a:ext cx="123824" cy="586741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13" name="CasellaDiTesto 12"/>
          <xdr:cNvSpPr txBox="1"/>
        </xdr:nvSpPr>
        <xdr:spPr>
          <a:xfrm>
            <a:off x="1941194" y="8606790"/>
            <a:ext cx="232410" cy="2628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it-IT" sz="1200" b="0">
                <a:solidFill>
                  <a:schemeClr val="tx1"/>
                </a:solidFill>
                <a:latin typeface="Symbol" pitchFamily="18" charset="2"/>
              </a:rPr>
              <a:t>a</a:t>
            </a:r>
          </a:p>
        </xdr:txBody>
      </xdr:sp>
      <xdr:sp macro="" textlink="">
        <xdr:nvSpPr>
          <xdr:cNvPr id="14" name="CasellaDiTesto 13"/>
          <xdr:cNvSpPr txBox="1"/>
        </xdr:nvSpPr>
        <xdr:spPr>
          <a:xfrm>
            <a:off x="3047999" y="8473440"/>
            <a:ext cx="219075" cy="270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it-IT" sz="1200" b="0">
                <a:solidFill>
                  <a:schemeClr val="tx1"/>
                </a:solidFill>
                <a:latin typeface="Symbol" pitchFamily="18" charset="2"/>
              </a:rPr>
              <a:t>b</a:t>
            </a:r>
          </a:p>
        </xdr:txBody>
      </xdr:sp>
      <xdr:sp macro="" textlink="">
        <xdr:nvSpPr>
          <xdr:cNvPr id="15" name="CasellaDiTesto 14"/>
          <xdr:cNvSpPr txBox="1"/>
        </xdr:nvSpPr>
        <xdr:spPr>
          <a:xfrm>
            <a:off x="3657600" y="9262110"/>
            <a:ext cx="219075" cy="270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it-IT" sz="1200" b="0">
                <a:solidFill>
                  <a:schemeClr val="tx1"/>
                </a:solidFill>
                <a:latin typeface="Symbol" pitchFamily="18" charset="2"/>
              </a:rPr>
              <a:t>g</a:t>
            </a:r>
          </a:p>
        </xdr:txBody>
      </xdr:sp>
      <xdr:sp macro="" textlink="">
        <xdr:nvSpPr>
          <xdr:cNvPr id="16" name="CasellaDiTesto 15"/>
          <xdr:cNvSpPr txBox="1"/>
        </xdr:nvSpPr>
        <xdr:spPr>
          <a:xfrm>
            <a:off x="3952875" y="9473565"/>
            <a:ext cx="219075" cy="270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it-IT" sz="1200" b="0">
                <a:solidFill>
                  <a:schemeClr val="tx1"/>
                </a:solidFill>
                <a:latin typeface="Symbol" pitchFamily="18" charset="2"/>
              </a:rPr>
              <a:t>y</a:t>
            </a:r>
          </a:p>
        </xdr:txBody>
      </xdr:sp>
    </xdr:grpSp>
    <xdr:clientData/>
  </xdr:twoCellAnchor>
  <xdr:twoCellAnchor editAs="oneCell">
    <xdr:from>
      <xdr:col>16</xdr:col>
      <xdr:colOff>350520</xdr:colOff>
      <xdr:row>31</xdr:row>
      <xdr:rowOff>76200</xdr:rowOff>
    </xdr:from>
    <xdr:to>
      <xdr:col>21</xdr:col>
      <xdr:colOff>441960</xdr:colOff>
      <xdr:row>42</xdr:row>
      <xdr:rowOff>152400</xdr:rowOff>
    </xdr:to>
    <xdr:pic>
      <xdr:nvPicPr>
        <xdr:cNvPr id="1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540" y="5974080"/>
          <a:ext cx="2438400" cy="208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167639</xdr:colOff>
      <xdr:row>28</xdr:row>
      <xdr:rowOff>158826</xdr:rowOff>
    </xdr:from>
    <xdr:to>
      <xdr:col>15</xdr:col>
      <xdr:colOff>279204</xdr:colOff>
      <xdr:row>47</xdr:row>
      <xdr:rowOff>83820</xdr:rowOff>
    </xdr:to>
    <xdr:pic>
      <xdr:nvPicPr>
        <xdr:cNvPr id="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39" y="5508066"/>
          <a:ext cx="7121965" cy="3399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10</xdr:col>
      <xdr:colOff>549910</xdr:colOff>
      <xdr:row>21</xdr:row>
      <xdr:rowOff>130957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6645910" cy="398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495300</xdr:colOff>
      <xdr:row>2</xdr:row>
      <xdr:rowOff>19050</xdr:rowOff>
    </xdr:from>
    <xdr:to>
      <xdr:col>19</xdr:col>
      <xdr:colOff>571500</xdr:colOff>
      <xdr:row>21</xdr:row>
      <xdr:rowOff>57150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91300" y="400050"/>
          <a:ext cx="55626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9</xdr:col>
      <xdr:colOff>142874</xdr:colOff>
      <xdr:row>25</xdr:row>
      <xdr:rowOff>142874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5610224" cy="4905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95250</xdr:rowOff>
    </xdr:from>
    <xdr:to>
      <xdr:col>8</xdr:col>
      <xdr:colOff>106680</xdr:colOff>
      <xdr:row>24</xdr:row>
      <xdr:rowOff>91440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61010"/>
          <a:ext cx="496443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213359</xdr:colOff>
      <xdr:row>1</xdr:row>
      <xdr:rowOff>177165</xdr:rowOff>
    </xdr:from>
    <xdr:to>
      <xdr:col>16</xdr:col>
      <xdr:colOff>544194</xdr:colOff>
      <xdr:row>42</xdr:row>
      <xdr:rowOff>23339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0159" y="360045"/>
          <a:ext cx="5207635" cy="7344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7</xdr:col>
      <xdr:colOff>449580</xdr:colOff>
      <xdr:row>22</xdr:row>
      <xdr:rowOff>99060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3385"/>
          <a:ext cx="4716780" cy="3709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542924</xdr:colOff>
      <xdr:row>1</xdr:row>
      <xdr:rowOff>80009</xdr:rowOff>
    </xdr:from>
    <xdr:to>
      <xdr:col>16</xdr:col>
      <xdr:colOff>73659</xdr:colOff>
      <xdr:row>36</xdr:row>
      <xdr:rowOff>51314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0124" y="262889"/>
          <a:ext cx="5017135" cy="637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topLeftCell="A22" workbookViewId="0">
      <selection activeCell="X35" sqref="X35"/>
    </sheetView>
  </sheetViews>
  <sheetFormatPr defaultRowHeight="14.4" x14ac:dyDescent="0.3"/>
  <cols>
    <col min="1" max="1" width="2.6640625" style="2" customWidth="1"/>
    <col min="2" max="2" width="6.33203125" style="2" customWidth="1"/>
    <col min="3" max="3" width="5.33203125" style="2" customWidth="1"/>
    <col min="4" max="5" width="5.6640625" style="2" customWidth="1"/>
    <col min="6" max="7" width="5.33203125" style="2" customWidth="1"/>
    <col min="8" max="8" width="3.6640625" style="2" customWidth="1"/>
    <col min="9" max="15" width="8.88671875" style="2"/>
    <col min="16" max="16" width="5.6640625" style="2" customWidth="1"/>
    <col min="17" max="17" width="5.44140625" style="2" customWidth="1"/>
    <col min="18" max="18" width="7.5546875" style="2" customWidth="1"/>
    <col min="19" max="19" width="6.33203125" style="2" customWidth="1"/>
    <col min="20" max="20" width="6" style="2" customWidth="1"/>
    <col min="21" max="16384" width="8.88671875" style="2"/>
  </cols>
  <sheetData>
    <row r="1" spans="1:22" ht="18" x14ac:dyDescent="0.35">
      <c r="A1" s="8"/>
      <c r="B1" s="12" t="s">
        <v>19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22" x14ac:dyDescent="0.3">
      <c r="A2" s="8"/>
      <c r="B2" s="8"/>
      <c r="C2" s="8"/>
      <c r="D2" s="8"/>
      <c r="E2" s="8"/>
      <c r="F2" s="8"/>
      <c r="G2" s="8"/>
      <c r="H2" s="8" t="s">
        <v>11</v>
      </c>
      <c r="J2" s="8"/>
      <c r="K2" s="8"/>
      <c r="L2" s="8"/>
      <c r="M2" s="8"/>
      <c r="N2" s="8"/>
      <c r="O2" s="8"/>
      <c r="P2" s="8"/>
      <c r="Q2" s="8"/>
    </row>
    <row r="3" spans="1:22" ht="15.6" x14ac:dyDescent="0.3">
      <c r="A3" s="8"/>
      <c r="B3" s="9" t="s">
        <v>20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6" t="s">
        <v>22</v>
      </c>
      <c r="R3" s="8"/>
      <c r="S3" s="8"/>
      <c r="T3" s="8"/>
      <c r="V3" s="8"/>
    </row>
    <row r="4" spans="1:22" x14ac:dyDescent="0.3">
      <c r="A4" s="8"/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 t="s">
        <v>46</v>
      </c>
      <c r="R4" s="8"/>
      <c r="S4" s="8"/>
      <c r="T4" s="8"/>
      <c r="V4" s="8"/>
    </row>
    <row r="5" spans="1:22" x14ac:dyDescent="0.3">
      <c r="A5" s="8"/>
      <c r="B5" s="2" t="s">
        <v>47</v>
      </c>
      <c r="H5" s="8"/>
      <c r="I5" s="8"/>
      <c r="J5" s="8"/>
      <c r="K5" s="8"/>
      <c r="L5" s="8"/>
      <c r="M5" s="8"/>
      <c r="N5" s="8"/>
      <c r="O5" s="8"/>
      <c r="P5" s="8"/>
      <c r="Q5" s="2" t="s">
        <v>31</v>
      </c>
    </row>
    <row r="6" spans="1:22" ht="15.6" x14ac:dyDescent="0.3">
      <c r="A6" s="8"/>
      <c r="H6" s="8"/>
      <c r="I6" s="8"/>
      <c r="J6" s="8"/>
      <c r="K6" s="8"/>
      <c r="L6" s="8"/>
      <c r="M6" s="8"/>
      <c r="N6" s="8"/>
      <c r="O6" s="8"/>
      <c r="P6" s="8"/>
      <c r="S6" s="8"/>
      <c r="T6" s="8"/>
      <c r="V6" s="11"/>
    </row>
    <row r="7" spans="1:22" ht="15.6" x14ac:dyDescent="0.3">
      <c r="A7" s="8"/>
      <c r="B7" s="8" t="s">
        <v>48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20" t="s">
        <v>26</v>
      </c>
      <c r="R7" s="18">
        <v>8.61</v>
      </c>
      <c r="S7" s="2" t="s">
        <v>9</v>
      </c>
    </row>
    <row r="8" spans="1:22" ht="15.6" x14ac:dyDescent="0.3">
      <c r="A8" s="8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20" t="s">
        <v>27</v>
      </c>
      <c r="R8" s="18">
        <v>-25.8</v>
      </c>
      <c r="S8" s="2" t="s">
        <v>9</v>
      </c>
    </row>
    <row r="9" spans="1:22" ht="15.6" x14ac:dyDescent="0.3">
      <c r="A9" s="8"/>
      <c r="B9" s="3" t="s">
        <v>0</v>
      </c>
      <c r="C9" s="4">
        <v>30</v>
      </c>
      <c r="D9" s="8" t="s">
        <v>8</v>
      </c>
      <c r="E9" s="15" t="s">
        <v>10</v>
      </c>
      <c r="F9" s="14">
        <v>40</v>
      </c>
      <c r="G9" s="8" t="s">
        <v>8</v>
      </c>
      <c r="H9" s="8"/>
      <c r="I9" s="8"/>
      <c r="J9" s="8"/>
      <c r="K9" s="8"/>
      <c r="L9" s="8"/>
      <c r="M9" s="8"/>
      <c r="N9" s="8"/>
      <c r="O9" s="8"/>
      <c r="P9" s="8"/>
      <c r="Q9" s="20" t="s">
        <v>28</v>
      </c>
      <c r="R9" s="19">
        <v>-72.8</v>
      </c>
      <c r="S9" s="2" t="s">
        <v>9</v>
      </c>
    </row>
    <row r="10" spans="1:22" ht="15.6" x14ac:dyDescent="0.3">
      <c r="A10" s="8"/>
      <c r="B10" s="3" t="s">
        <v>1</v>
      </c>
      <c r="C10" s="4">
        <v>25</v>
      </c>
      <c r="D10" s="8" t="s">
        <v>8</v>
      </c>
      <c r="E10" s="15" t="s">
        <v>16</v>
      </c>
      <c r="F10" s="14">
        <v>13</v>
      </c>
      <c r="G10" s="8" t="s">
        <v>8</v>
      </c>
      <c r="H10" s="8"/>
      <c r="I10" s="8"/>
      <c r="J10" s="8"/>
      <c r="K10" s="8"/>
      <c r="L10" s="8"/>
      <c r="M10" s="8"/>
      <c r="N10" s="8"/>
      <c r="O10" s="8"/>
      <c r="P10" s="8"/>
      <c r="Q10" s="20" t="s">
        <v>29</v>
      </c>
      <c r="R10" s="19">
        <f>R7+R8+R9</f>
        <v>-89.99</v>
      </c>
      <c r="S10" s="2" t="s">
        <v>9</v>
      </c>
    </row>
    <row r="11" spans="1:22" ht="15.6" x14ac:dyDescent="0.3">
      <c r="A11" s="8"/>
      <c r="B11" s="3" t="s">
        <v>2</v>
      </c>
      <c r="C11" s="4">
        <v>16</v>
      </c>
      <c r="D11" s="8" t="s">
        <v>8</v>
      </c>
      <c r="E11" s="16" t="s">
        <v>12</v>
      </c>
      <c r="F11" s="14">
        <v>-90</v>
      </c>
      <c r="G11" s="2" t="s">
        <v>9</v>
      </c>
      <c r="H11" s="8"/>
      <c r="I11" s="8"/>
      <c r="J11" s="8"/>
      <c r="K11" s="8"/>
      <c r="L11" s="8"/>
      <c r="M11" s="8"/>
      <c r="N11" s="8"/>
      <c r="O11" s="8"/>
      <c r="P11" s="8"/>
    </row>
    <row r="12" spans="1:22" x14ac:dyDescent="0.3">
      <c r="A12" s="8"/>
      <c r="B12" s="3" t="s">
        <v>3</v>
      </c>
      <c r="C12" s="4">
        <v>16</v>
      </c>
      <c r="D12" s="8" t="s">
        <v>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22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3" t="s">
        <v>4</v>
      </c>
      <c r="R13" s="3" t="s">
        <v>5</v>
      </c>
      <c r="S13" s="3" t="s">
        <v>17</v>
      </c>
      <c r="T13" s="6"/>
    </row>
    <row r="14" spans="1:22" x14ac:dyDescent="0.3">
      <c r="A14" s="8"/>
      <c r="B14" s="6" t="s">
        <v>21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14" t="s">
        <v>6</v>
      </c>
      <c r="R14" s="5">
        <v>0</v>
      </c>
      <c r="S14" s="5">
        <v>0</v>
      </c>
      <c r="T14" s="7"/>
    </row>
    <row r="15" spans="1:22" ht="15.6" x14ac:dyDescent="0.3">
      <c r="A15" s="8"/>
      <c r="B15" s="8" t="s">
        <v>23</v>
      </c>
      <c r="C15" s="8">
        <f>F10-C9</f>
        <v>-17</v>
      </c>
      <c r="D15" s="8" t="s">
        <v>8</v>
      </c>
      <c r="E15" s="10" t="s">
        <v>27</v>
      </c>
      <c r="F15" s="13">
        <f>DEGREES(-ACOS((C16^2+C17^2-C10^2-C11^2)/(2*C10*C11)))</f>
        <v>-25.841932763167126</v>
      </c>
      <c r="G15" s="8" t="s">
        <v>9</v>
      </c>
      <c r="H15" s="8"/>
      <c r="I15" s="8"/>
      <c r="J15" s="8"/>
      <c r="K15" s="8"/>
      <c r="L15" s="8"/>
      <c r="M15" s="8"/>
      <c r="N15" s="8"/>
      <c r="O15" s="8"/>
      <c r="P15" s="8"/>
      <c r="Q15" s="14">
        <v>0</v>
      </c>
      <c r="R15" s="5">
        <v>0</v>
      </c>
      <c r="S15" s="5">
        <f>$C$9</f>
        <v>30</v>
      </c>
      <c r="T15" s="7"/>
    </row>
    <row r="16" spans="1:22" ht="15.6" x14ac:dyDescent="0.3">
      <c r="A16" s="8"/>
      <c r="B16" s="8" t="s">
        <v>24</v>
      </c>
      <c r="C16" s="8">
        <f>F9-C12*COS(RADIANS(F11))</f>
        <v>40</v>
      </c>
      <c r="D16" s="8" t="s">
        <v>8</v>
      </c>
      <c r="E16" s="10" t="s">
        <v>26</v>
      </c>
      <c r="F16" s="17">
        <f>DEGREES(ATAN2(C16,C17 )-ATAN2(C10+C11*COS(RADIANS(F15)),C11*SIN(RADIANS(F15))))</f>
        <v>8.6059159400365939</v>
      </c>
      <c r="G16" s="8" t="s">
        <v>9</v>
      </c>
      <c r="H16" s="8"/>
      <c r="I16" s="8"/>
      <c r="J16" s="8"/>
      <c r="K16" s="8"/>
      <c r="L16" s="8"/>
      <c r="M16" s="8"/>
      <c r="N16" s="8"/>
      <c r="O16" s="8"/>
      <c r="P16" s="8"/>
      <c r="Q16" s="14">
        <v>1</v>
      </c>
      <c r="R16" s="5">
        <f>$C$10*COS(RADIANS(R7))</f>
        <v>24.718256678665142</v>
      </c>
      <c r="S16" s="5">
        <f>S15+$C$10*SIN(RADIANS(R7))</f>
        <v>33.742697792719341</v>
      </c>
      <c r="T16" s="7"/>
    </row>
    <row r="17" spans="1:20" ht="15.6" x14ac:dyDescent="0.3">
      <c r="A17" s="8"/>
      <c r="B17" s="8" t="s">
        <v>25</v>
      </c>
      <c r="C17" s="8">
        <f>C15-C12*SIN(RADIANS(F11))</f>
        <v>-1</v>
      </c>
      <c r="D17" s="8" t="s">
        <v>8</v>
      </c>
      <c r="E17" s="10" t="s">
        <v>28</v>
      </c>
      <c r="F17" s="13">
        <f>F11-F15-F16</f>
        <v>-72.763983176869473</v>
      </c>
      <c r="G17" s="8" t="s">
        <v>9</v>
      </c>
      <c r="H17" s="8"/>
      <c r="I17" s="8"/>
      <c r="J17" s="8"/>
      <c r="K17" s="8"/>
      <c r="L17" s="8"/>
      <c r="M17" s="8"/>
      <c r="N17" s="8"/>
      <c r="O17" s="8"/>
      <c r="P17" s="8"/>
      <c r="Q17" s="14">
        <v>2</v>
      </c>
      <c r="R17" s="5">
        <f>R18-C12*COS(RADIANS(R10))</f>
        <v>40.00353601247857</v>
      </c>
      <c r="S17" s="5">
        <f>S18-C12*SIN(RADIANS(R10))</f>
        <v>29.014036704494043</v>
      </c>
      <c r="T17" s="7"/>
    </row>
    <row r="18" spans="1:20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4" t="s">
        <v>7</v>
      </c>
      <c r="R18" s="5">
        <f>$C$10*COS(RADIANS(R7))+$C$11*COS(RADIANS(R7+R8))+$C$12*COS(RADIANS(R10))</f>
        <v>40.006328539267585</v>
      </c>
      <c r="S18" s="5">
        <f>C9+C10*SIN(RADIANS(R7))+C11*SIN(RADIANS(R8+R7))+C12*SIN(RADIANS(R10))</f>
        <v>13.014036948187977</v>
      </c>
      <c r="T18" s="7"/>
    </row>
    <row r="19" spans="1:20" x14ac:dyDescent="0.3">
      <c r="A19" s="8"/>
      <c r="B19" s="3" t="s">
        <v>4</v>
      </c>
      <c r="C19" s="3" t="s">
        <v>5</v>
      </c>
      <c r="D19" s="3" t="s">
        <v>17</v>
      </c>
      <c r="E19" s="6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20" x14ac:dyDescent="0.3">
      <c r="A20" s="8"/>
      <c r="B20" s="14" t="s">
        <v>6</v>
      </c>
      <c r="C20" s="5">
        <v>0</v>
      </c>
      <c r="D20" s="5">
        <v>0</v>
      </c>
      <c r="E20" s="7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20" x14ac:dyDescent="0.3">
      <c r="A21" s="8"/>
      <c r="B21" s="14">
        <v>0</v>
      </c>
      <c r="C21" s="5">
        <v>0</v>
      </c>
      <c r="D21" s="5">
        <f>$C$9</f>
        <v>30</v>
      </c>
      <c r="E21" s="7"/>
      <c r="H21" s="8"/>
      <c r="I21" s="8"/>
      <c r="J21" s="8"/>
      <c r="K21" s="8"/>
      <c r="L21" s="8"/>
      <c r="M21" s="8"/>
      <c r="N21" s="8"/>
      <c r="O21" s="8"/>
      <c r="P21" s="8"/>
      <c r="Q21" s="6" t="s">
        <v>35</v>
      </c>
    </row>
    <row r="22" spans="1:20" x14ac:dyDescent="0.3">
      <c r="A22" s="8"/>
      <c r="B22" s="14">
        <v>1</v>
      </c>
      <c r="C22" s="5">
        <f>$C$10*COS(RADIANS(F16))</f>
        <v>24.718523396465724</v>
      </c>
      <c r="D22" s="5">
        <f>D21+$C$10*SIN(RADIANS(F16))</f>
        <v>33.74093585862903</v>
      </c>
      <c r="E22" s="7"/>
      <c r="H22" s="8"/>
      <c r="I22" s="8"/>
      <c r="J22" s="8"/>
      <c r="K22" s="8"/>
      <c r="L22" s="8"/>
      <c r="M22" s="8"/>
      <c r="N22" s="8"/>
      <c r="O22" s="8"/>
      <c r="P22" s="8"/>
      <c r="Q22" s="7" t="s">
        <v>38</v>
      </c>
    </row>
    <row r="23" spans="1:20" ht="15.6" x14ac:dyDescent="0.3">
      <c r="A23" s="8"/>
      <c r="B23" s="14">
        <v>2</v>
      </c>
      <c r="C23" s="5">
        <f>C16</f>
        <v>40</v>
      </c>
      <c r="D23" s="5">
        <f>$C$9+C17</f>
        <v>29</v>
      </c>
      <c r="E23" s="7"/>
      <c r="F23" s="7"/>
      <c r="G23" s="11"/>
      <c r="H23" s="8"/>
      <c r="I23" s="8"/>
      <c r="J23" s="8"/>
      <c r="K23" s="8"/>
      <c r="L23" s="8"/>
      <c r="M23" s="8"/>
      <c r="N23" s="8"/>
      <c r="O23" s="8"/>
      <c r="P23" s="8"/>
      <c r="Q23" s="2" t="s">
        <v>39</v>
      </c>
    </row>
    <row r="24" spans="1:20" ht="15.6" x14ac:dyDescent="0.3">
      <c r="A24" s="8"/>
      <c r="B24" s="14" t="s">
        <v>7</v>
      </c>
      <c r="C24" s="5">
        <f>$C$10*COS(RADIANS(F16))+$C$11*COS(RADIANS(F16+F15))+$C$12*COS(RADIANS(F11))</f>
        <v>40</v>
      </c>
      <c r="D24" s="5">
        <f>C9+C10*SIN(RADIANS(F16))+C11*SIN(RADIANS(F16+F15))+C12*SIN(RADIANS(F11))</f>
        <v>13</v>
      </c>
      <c r="E24" s="7"/>
      <c r="F24" s="7"/>
      <c r="G24" s="11"/>
      <c r="H24" s="8"/>
      <c r="I24" s="8"/>
      <c r="J24" s="8"/>
      <c r="K24" s="8"/>
      <c r="L24" s="8"/>
      <c r="M24" s="8"/>
      <c r="N24" s="8"/>
      <c r="O24" s="8"/>
      <c r="P24" s="8"/>
      <c r="Q24" s="8" t="s">
        <v>40</v>
      </c>
    </row>
    <row r="25" spans="1:20" x14ac:dyDescent="0.3"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2" t="s">
        <v>41</v>
      </c>
    </row>
    <row r="26" spans="1:20" x14ac:dyDescent="0.3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" t="s">
        <v>37</v>
      </c>
    </row>
    <row r="27" spans="1:20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0" x14ac:dyDescent="0.3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0" x14ac:dyDescent="0.3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0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0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0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51" spans="2:15" x14ac:dyDescent="0.3">
      <c r="B51" s="23" t="s">
        <v>42</v>
      </c>
    </row>
    <row r="63" spans="2:15" x14ac:dyDescent="0.3">
      <c r="M63" s="21" t="s">
        <v>43</v>
      </c>
      <c r="N63" s="14">
        <v>40</v>
      </c>
      <c r="O63" s="8" t="s">
        <v>8</v>
      </c>
    </row>
    <row r="64" spans="2:15" x14ac:dyDescent="0.3">
      <c r="M64" s="21" t="s">
        <v>44</v>
      </c>
      <c r="N64" s="14">
        <v>13</v>
      </c>
      <c r="O64" s="8" t="s">
        <v>8</v>
      </c>
    </row>
    <row r="65" spans="13:15" ht="15.6" x14ac:dyDescent="0.3">
      <c r="M65" s="22" t="s">
        <v>45</v>
      </c>
      <c r="N65" s="14">
        <v>-90</v>
      </c>
      <c r="O65" s="2" t="s">
        <v>9</v>
      </c>
    </row>
    <row r="67" spans="13:15" x14ac:dyDescent="0.3">
      <c r="M67" s="24" t="s">
        <v>27</v>
      </c>
      <c r="N67" s="4">
        <v>-25.8</v>
      </c>
      <c r="O67" s="2" t="s">
        <v>9</v>
      </c>
    </row>
    <row r="68" spans="13:15" x14ac:dyDescent="0.3">
      <c r="M68" s="24" t="s">
        <v>26</v>
      </c>
      <c r="N68" s="4">
        <v>8.61</v>
      </c>
      <c r="O68" s="2" t="s">
        <v>9</v>
      </c>
    </row>
    <row r="69" spans="13:15" x14ac:dyDescent="0.3">
      <c r="M69" s="24" t="s">
        <v>28</v>
      </c>
      <c r="N69" s="4">
        <v>-72.8</v>
      </c>
      <c r="O69" s="2" t="s">
        <v>9</v>
      </c>
    </row>
  </sheetData>
  <pageMargins left="0.25" right="0.25" top="0.75" bottom="0.75" header="0.3" footer="0.3"/>
  <pageSetup paperSize="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4" sqref="J2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:K8"/>
  <sheetViews>
    <sheetView workbookViewId="0">
      <selection activeCell="M4" sqref="M4"/>
    </sheetView>
  </sheetViews>
  <sheetFormatPr defaultRowHeight="14.4" x14ac:dyDescent="0.3"/>
  <sheetData>
    <row r="3" spans="11:11" x14ac:dyDescent="0.3">
      <c r="K3" s="6" t="s">
        <v>35</v>
      </c>
    </row>
    <row r="4" spans="11:11" x14ac:dyDescent="0.3">
      <c r="K4" s="7" t="s">
        <v>32</v>
      </c>
    </row>
    <row r="5" spans="11:11" x14ac:dyDescent="0.3">
      <c r="K5" s="2" t="s">
        <v>33</v>
      </c>
    </row>
    <row r="6" spans="11:11" x14ac:dyDescent="0.3">
      <c r="K6" s="8" t="s">
        <v>34</v>
      </c>
    </row>
    <row r="7" spans="11:11" x14ac:dyDescent="0.3">
      <c r="K7" s="2" t="s">
        <v>36</v>
      </c>
    </row>
    <row r="8" spans="11:11" x14ac:dyDescent="0.3">
      <c r="K8" s="2" t="s">
        <v>37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1" t="s">
        <v>18</v>
      </c>
    </row>
    <row r="2" spans="1:1" x14ac:dyDescent="0.3">
      <c r="A2" t="s">
        <v>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9" sqref="E29"/>
    </sheetView>
  </sheetViews>
  <sheetFormatPr defaultRowHeight="14.4" x14ac:dyDescent="0.3"/>
  <sheetData>
    <row r="1" spans="1:1" x14ac:dyDescent="0.3">
      <c r="A1" s="1" t="s">
        <v>14</v>
      </c>
    </row>
    <row r="2" spans="1:1" x14ac:dyDescent="0.3">
      <c r="A2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cinematica</vt:lpstr>
      <vt:lpstr>dimensioni</vt:lpstr>
      <vt:lpstr>definizioni</vt:lpstr>
      <vt:lpstr>MJ</vt:lpstr>
      <vt:lpstr>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utente</cp:lastModifiedBy>
  <cp:lastPrinted>2016-11-29T20:08:40Z</cp:lastPrinted>
  <dcterms:created xsi:type="dcterms:W3CDTF">2016-11-29T11:46:59Z</dcterms:created>
  <dcterms:modified xsi:type="dcterms:W3CDTF">2019-05-15T09:31:35Z</dcterms:modified>
</cp:coreProperties>
</file>